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pecedu-my.sharepoint.com/personal/centrodepostgrado_upec_edu_ec/Documents/S01-Consejo de postgrado/S01-02-Sesiones/Sesiones Consejo Posgrado/Doc Sesiones CDP/Doc Sesiones 2021/No. 16-SVO-CDP-2021/3, 4 y 5 Reforma calendarios académicos/"/>
    </mc:Choice>
  </mc:AlternateContent>
  <xr:revisionPtr revIDLastSave="39" documentId="14_{EB203ACD-DB35-4A52-B53F-FBD9B48297A3}" xr6:coauthVersionLast="47" xr6:coauthVersionMax="47" xr10:uidLastSave="{55A350E7-92E4-4F27-928B-59CDDC19D3C4}"/>
  <bookViews>
    <workbookView xWindow="-120" yWindow="-120" windowWidth="20730" windowHeight="11160" xr2:uid="{00000000-000D-0000-FFFF-FFFF00000000}"/>
  </bookViews>
  <sheets>
    <sheet name="Segundo periodo 2C-2" sheetId="20" r:id="rId1"/>
    <sheet name="Segundo periodo 2C- 1" sheetId="22" r:id="rId2"/>
  </sheets>
  <externalReferences>
    <externalReference r:id="rId3"/>
  </externalReferences>
  <definedNames>
    <definedName name="DiasCategorias">[1]Diario!$F$2:$F$366</definedName>
    <definedName name="FechaInicio">[1]Completo!$B$1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20" l="1"/>
  <c r="C11" i="20" s="1"/>
  <c r="C10" i="20" s="1"/>
  <c r="B9" i="20"/>
  <c r="B8" i="20" s="1"/>
  <c r="F8" i="20"/>
  <c r="C6" i="20"/>
  <c r="B10" i="22"/>
  <c r="C13" i="22" s="1"/>
  <c r="C14" i="22" s="1"/>
  <c r="F6" i="22"/>
  <c r="B6" i="22"/>
  <c r="B17" i="20" l="1"/>
  <c r="B13" i="20"/>
  <c r="B14" i="20" s="1"/>
  <c r="B25" i="22"/>
  <c r="B17" i="22"/>
  <c r="B11" i="22"/>
  <c r="B12" i="22" s="1"/>
  <c r="C9" i="22"/>
  <c r="C8" i="22" s="1"/>
  <c r="B20" i="20" l="1"/>
  <c r="B16" i="20"/>
  <c r="B16" i="22"/>
  <c r="B20" i="22"/>
  <c r="B28" i="22"/>
  <c r="B24" i="22"/>
  <c r="B25" i="20" l="1"/>
  <c r="C19" i="20"/>
  <c r="C18" i="20" s="1"/>
  <c r="B21" i="20"/>
  <c r="B22" i="20" s="1"/>
  <c r="C27" i="22"/>
  <c r="C26" i="22" s="1"/>
  <c r="B29" i="22"/>
  <c r="B30" i="22" s="1"/>
  <c r="B33" i="22"/>
  <c r="B21" i="22"/>
  <c r="B22" i="22" s="1"/>
  <c r="C19" i="22"/>
  <c r="C18" i="22" s="1"/>
  <c r="B28" i="20" l="1"/>
  <c r="B24" i="20"/>
  <c r="B36" i="22"/>
  <c r="B32" i="22"/>
  <c r="B29" i="20" l="1"/>
  <c r="B30" i="20" s="1"/>
  <c r="B33" i="20"/>
  <c r="C27" i="20"/>
  <c r="C26" i="20" s="1"/>
  <c r="B41" i="22"/>
  <c r="C35" i="22"/>
  <c r="C34" i="22" s="1"/>
  <c r="B37" i="22"/>
  <c r="B38" i="22" s="1"/>
  <c r="B36" i="20" l="1"/>
  <c r="B32" i="20"/>
  <c r="B44" i="22"/>
  <c r="B40" i="22"/>
  <c r="B37" i="20" l="1"/>
  <c r="B38" i="20" s="1"/>
  <c r="B41" i="20"/>
  <c r="C35" i="20"/>
  <c r="C34" i="20" s="1"/>
  <c r="B45" i="22"/>
  <c r="B46" i="22" s="1"/>
  <c r="B49" i="22"/>
  <c r="C43" i="22"/>
  <c r="C42" i="22" s="1"/>
  <c r="B44" i="20" l="1"/>
  <c r="B40" i="20"/>
  <c r="B48" i="22"/>
  <c r="B52" i="22"/>
  <c r="C47" i="20" l="1"/>
  <c r="C48" i="20" s="1"/>
  <c r="B51" i="20" s="1"/>
  <c r="C43" i="20"/>
  <c r="C42" i="20" s="1"/>
  <c r="B45" i="20"/>
  <c r="B46" i="20" s="1"/>
  <c r="B53" i="22"/>
  <c r="B54" i="22" s="1"/>
  <c r="C51" i="22"/>
  <c r="C50" i="22" s="1"/>
  <c r="B54" i="20" l="1"/>
  <c r="B50" i="20"/>
  <c r="B55" i="20" l="1"/>
  <c r="B56" i="20" s="1"/>
  <c r="C53" i="20"/>
  <c r="C52" i="20" s="1"/>
</calcChain>
</file>

<file path=xl/sharedStrings.xml><?xml version="1.0" encoding="utf-8"?>
<sst xmlns="http://schemas.openxmlformats.org/spreadsheetml/2006/main" count="178" uniqueCount="35">
  <si>
    <t>Calendario académico octubre 2021 - junio 2022</t>
  </si>
  <si>
    <t>HORAS PRESENCIALES</t>
  </si>
  <si>
    <t>Maestría en Educación Básica</t>
  </si>
  <si>
    <t>Segunda cohorte</t>
  </si>
  <si>
    <t>Actividades</t>
  </si>
  <si>
    <t>Fecha</t>
  </si>
  <si>
    <t>Seminario de Estadística aplicada a procesos de titulación</t>
  </si>
  <si>
    <t>Desde</t>
  </si>
  <si>
    <t>Hasta</t>
  </si>
  <si>
    <t>Enseñanza de aprendizaje de las Matemáticas</t>
  </si>
  <si>
    <t>HORAS</t>
  </si>
  <si>
    <t>Total horas</t>
  </si>
  <si>
    <t>Entrega de la guía académica y aula virtual de la asignatura por parte del docente</t>
  </si>
  <si>
    <t>4 semanas</t>
  </si>
  <si>
    <t>Inicio de clases</t>
  </si>
  <si>
    <t>Evaluación del estudiante al docente, autoevaluación docente, evaluación de pares, evaluación del coordinador</t>
  </si>
  <si>
    <t>Fin de clases</t>
  </si>
  <si>
    <t>Nota final del programa</t>
  </si>
  <si>
    <t>Nota supletorios</t>
  </si>
  <si>
    <t>Enseñanza y aprendizaje de la Lengua y Literatura</t>
  </si>
  <si>
    <t>Nota final de la asignatura</t>
  </si>
  <si>
    <t>Enseñanza y aprendizaje de las Ciencias Naturales</t>
  </si>
  <si>
    <t>Enseñanza y aprendizaje de las Ciencias Sociales</t>
  </si>
  <si>
    <t>Artes: música, expresión y plástica</t>
  </si>
  <si>
    <t>Seminario de Escritura CientÍfica</t>
  </si>
  <si>
    <t>Titulación</t>
  </si>
  <si>
    <t>6 semanas</t>
  </si>
  <si>
    <t>Festivos</t>
  </si>
  <si>
    <t>Desde el 27 de diciembre 2021 al 10 de enero 2022</t>
  </si>
  <si>
    <t xml:space="preserve">Desde el 15 al 17 de abril de 2021 Semana Santa </t>
  </si>
  <si>
    <t>1 de mayo 2022 día del trabajador</t>
  </si>
  <si>
    <t>MSc. Jenny Yambay</t>
  </si>
  <si>
    <t>DIRECTORA DE POSTGRADO</t>
  </si>
  <si>
    <t>Desde al 25 de diciembre 2021 al 17 de enero 2022</t>
  </si>
  <si>
    <t>DIRECTORA DE POSGRADO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</si>
</sst>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vertical="center" wrapText="1"/>
    </xf>
    <xf numFmtId="0" fontId="6" fillId="3" borderId="22" xfId="0" applyFont="1" applyFill="1" applyBorder="1" applyAlignment="1">
      <alignment vertical="center"/>
    </xf>
    <xf numFmtId="164" fontId="3" fillId="5" borderId="10" xfId="0" applyNumberFormat="1" applyFont="1" applyFill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6" fillId="3" borderId="34" xfId="0" applyFont="1" applyFill="1" applyBorder="1" applyAlignment="1">
      <alignment vertical="center"/>
    </xf>
    <xf numFmtId="0" fontId="3" fillId="0" borderId="3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right" vertical="center"/>
    </xf>
    <xf numFmtId="0" fontId="6" fillId="0" borderId="25" xfId="0" applyFont="1" applyBorder="1" applyAlignment="1">
      <alignment vertical="center"/>
    </xf>
    <xf numFmtId="0" fontId="6" fillId="3" borderId="2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164" fontId="3" fillId="5" borderId="36" xfId="0" applyNumberFormat="1" applyFont="1" applyFill="1" applyBorder="1" applyAlignment="1">
      <alignment horizontal="left" vertical="center"/>
    </xf>
    <xf numFmtId="164" fontId="0" fillId="3" borderId="6" xfId="0" applyNumberFormat="1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164" fontId="0" fillId="3" borderId="39" xfId="0" applyNumberFormat="1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 wrapText="1"/>
    </xf>
    <xf numFmtId="164" fontId="9" fillId="4" borderId="1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4" borderId="13" xfId="0" applyFont="1" applyFill="1" applyBorder="1" applyAlignment="1">
      <alignment horizontal="left" vertical="center" wrapText="1"/>
    </xf>
    <xf numFmtId="164" fontId="9" fillId="4" borderId="14" xfId="0" applyNumberFormat="1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34" xfId="0" applyFont="1" applyFill="1" applyBorder="1" applyAlignment="1">
      <alignment horizontal="left" vertical="center"/>
    </xf>
    <xf numFmtId="164" fontId="0" fillId="3" borderId="6" xfId="0" applyNumberFormat="1" applyFill="1" applyBorder="1" applyAlignment="1">
      <alignment horizontal="left" vertical="center" wrapText="1"/>
    </xf>
    <xf numFmtId="164" fontId="0" fillId="3" borderId="2" xfId="0" applyNumberFormat="1" applyFill="1" applyBorder="1" applyAlignment="1">
      <alignment horizontal="left" vertical="center" wrapText="1"/>
    </xf>
    <xf numFmtId="164" fontId="0" fillId="3" borderId="0" xfId="0" applyNumberFormat="1" applyFill="1" applyAlignment="1">
      <alignment horizontal="left" vertical="center" wrapText="1"/>
    </xf>
    <xf numFmtId="164" fontId="0" fillId="3" borderId="4" xfId="0" applyNumberForma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34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left" vertical="center"/>
    </xf>
    <xf numFmtId="0" fontId="8" fillId="4" borderId="9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164" fontId="0" fillId="2" borderId="29" xfId="0" applyNumberFormat="1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left" vertical="center"/>
    </xf>
    <xf numFmtId="164" fontId="3" fillId="2" borderId="10" xfId="0" applyNumberFormat="1" applyFont="1" applyFill="1" applyBorder="1" applyAlignment="1">
      <alignment horizontal="left" vertical="center"/>
    </xf>
    <xf numFmtId="0" fontId="5" fillId="0" borderId="28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164" fontId="0" fillId="0" borderId="20" xfId="0" applyNumberForma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164" fontId="3" fillId="2" borderId="8" xfId="0" applyNumberFormat="1" applyFont="1" applyFill="1" applyBorder="1" applyAlignment="1">
      <alignment horizontal="left" vertical="center"/>
    </xf>
    <xf numFmtId="164" fontId="3" fillId="2" borderId="7" xfId="0" applyNumberFormat="1" applyFont="1" applyFill="1" applyBorder="1" applyAlignment="1">
      <alignment horizontal="left" vertical="center"/>
    </xf>
    <xf numFmtId="164" fontId="0" fillId="2" borderId="5" xfId="0" applyNumberForma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164" fontId="3" fillId="0" borderId="13" xfId="0" applyNumberFormat="1" applyFont="1" applyBorder="1" applyAlignment="1">
      <alignment horizontal="left" vertical="center"/>
    </xf>
    <xf numFmtId="164" fontId="3" fillId="0" borderId="14" xfId="0" applyNumberFormat="1" applyFont="1" applyBorder="1" applyAlignment="1">
      <alignment horizontal="left" vertical="center"/>
    </xf>
    <xf numFmtId="164" fontId="3" fillId="0" borderId="32" xfId="0" applyNumberFormat="1" applyFont="1" applyBorder="1" applyAlignment="1">
      <alignment horizontal="left" vertical="center"/>
    </xf>
    <xf numFmtId="164" fontId="3" fillId="0" borderId="33" xfId="0" applyNumberFormat="1" applyFont="1" applyBorder="1" applyAlignment="1">
      <alignment horizontal="left" vertical="center"/>
    </xf>
    <xf numFmtId="164" fontId="0" fillId="2" borderId="18" xfId="0" applyNumberFormat="1" applyFill="1" applyBorder="1" applyAlignment="1">
      <alignment horizontal="left" vertical="center"/>
    </xf>
    <xf numFmtId="164" fontId="0" fillId="2" borderId="19" xfId="0" applyNumberFormat="1" applyFill="1" applyBorder="1" applyAlignment="1">
      <alignment horizontal="left" vertical="center"/>
    </xf>
    <xf numFmtId="164" fontId="3" fillId="0" borderId="8" xfId="0" applyNumberFormat="1" applyFont="1" applyBorder="1" applyAlignment="1">
      <alignment horizontal="left" vertical="center"/>
    </xf>
    <xf numFmtId="164" fontId="3" fillId="0" borderId="7" xfId="0" applyNumberFormat="1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 wrapText="1"/>
    </xf>
    <xf numFmtId="164" fontId="0" fillId="2" borderId="8" xfId="0" applyNumberFormat="1" applyFill="1" applyBorder="1" applyAlignment="1">
      <alignment horizontal="left" vertical="center"/>
    </xf>
    <xf numFmtId="164" fontId="0" fillId="2" borderId="7" xfId="0" applyNumberFormat="1" applyFill="1" applyBorder="1" applyAlignment="1">
      <alignment horizontal="left" vertical="center"/>
    </xf>
    <xf numFmtId="164" fontId="3" fillId="0" borderId="30" xfId="0" applyNumberFormat="1" applyFont="1" applyBorder="1" applyAlignment="1">
      <alignment horizontal="left" vertical="center"/>
    </xf>
    <xf numFmtId="164" fontId="3" fillId="0" borderId="31" xfId="0" applyNumberFormat="1" applyFont="1" applyBorder="1" applyAlignment="1">
      <alignment horizontal="left" vertical="center"/>
    </xf>
    <xf numFmtId="164" fontId="0" fillId="2" borderId="40" xfId="0" applyNumberFormat="1" applyFill="1" applyBorder="1" applyAlignment="1">
      <alignment horizontal="left" vertical="center"/>
    </xf>
    <xf numFmtId="0" fontId="8" fillId="4" borderId="28" xfId="0" applyFont="1" applyFill="1" applyBorder="1" applyAlignment="1">
      <alignment horizontal="left" vertical="center" wrapText="1"/>
    </xf>
    <xf numFmtId="0" fontId="8" fillId="4" borderId="37" xfId="0" applyFont="1" applyFill="1" applyBorder="1" applyAlignment="1">
      <alignment horizontal="left" vertical="center" wrapText="1"/>
    </xf>
    <xf numFmtId="164" fontId="0" fillId="0" borderId="32" xfId="0" applyNumberFormat="1" applyBorder="1" applyAlignment="1">
      <alignment horizontal="left" vertical="center"/>
    </xf>
    <xf numFmtId="164" fontId="0" fillId="0" borderId="33" xfId="0" applyNumberForma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390524</xdr:colOff>
      <xdr:row>0</xdr:row>
      <xdr:rowOff>30957</xdr:rowOff>
    </xdr:from>
    <xdr:to>
      <xdr:col>0</xdr:col>
      <xdr:colOff>1066800</xdr:colOff>
      <xdr:row>2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F9A971-E997-472E-9E58-FE9DB33FE46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4" y="30957"/>
          <a:ext cx="676276" cy="6357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1466851</xdr:colOff>
      <xdr:row>0</xdr:row>
      <xdr:rowOff>28575</xdr:rowOff>
    </xdr:from>
    <xdr:to>
      <xdr:col>2</xdr:col>
      <xdr:colOff>2114551</xdr:colOff>
      <xdr:row>2</xdr:row>
      <xdr:rowOff>133350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6C7E7EF9-9283-42F6-B2D0-D0DD5986E485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090" t="20089" r="8098" b="-2707"/>
        <a:stretch/>
      </xdr:blipFill>
      <xdr:spPr>
        <a:xfrm>
          <a:off x="7353301" y="28575"/>
          <a:ext cx="647700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390524</xdr:colOff>
      <xdr:row>0</xdr:row>
      <xdr:rowOff>30957</xdr:rowOff>
    </xdr:from>
    <xdr:to>
      <xdr:col>0</xdr:col>
      <xdr:colOff>1066800</xdr:colOff>
      <xdr:row>2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690FAD1-2B4A-4A23-9D9D-0E9F464225E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4" y="30957"/>
          <a:ext cx="676276" cy="6357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1466851</xdr:colOff>
      <xdr:row>0</xdr:row>
      <xdr:rowOff>28575</xdr:rowOff>
    </xdr:from>
    <xdr:to>
      <xdr:col>2</xdr:col>
      <xdr:colOff>2114551</xdr:colOff>
      <xdr:row>2</xdr:row>
      <xdr:rowOff>133350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61CA72FA-A1C2-4910-8208-D1E98DB1783E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090" t="20089" r="8098" b="-2707"/>
        <a:stretch/>
      </xdr:blipFill>
      <xdr:spPr>
        <a:xfrm>
          <a:off x="7353301" y="28575"/>
          <a:ext cx="647700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447674</xdr:colOff>
      <xdr:row>0</xdr:row>
      <xdr:rowOff>78582</xdr:rowOff>
    </xdr:from>
    <xdr:to>
      <xdr:col>0</xdr:col>
      <xdr:colOff>1123950</xdr:colOff>
      <xdr:row>2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5C9B7E2-FFF6-443C-AADD-AF661C66A26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4" y="78582"/>
          <a:ext cx="676276" cy="6357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1466851</xdr:colOff>
      <xdr:row>0</xdr:row>
      <xdr:rowOff>66675</xdr:rowOff>
    </xdr:from>
    <xdr:to>
      <xdr:col>2</xdr:col>
      <xdr:colOff>2114551</xdr:colOff>
      <xdr:row>2</xdr:row>
      <xdr:rowOff>152400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4E3B64E1-A992-4735-BEBB-B1077EB51D85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090" t="20089" r="8098" b="-2707"/>
        <a:stretch/>
      </xdr:blipFill>
      <xdr:spPr>
        <a:xfrm>
          <a:off x="7353301" y="66675"/>
          <a:ext cx="647700" cy="619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Local\Temp\calendario-2021-excel-lunes-a-domin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eto"/>
      <sheetName val="Mensual"/>
      <sheetName val="Mini"/>
      <sheetName val="Semanal"/>
      <sheetName val="Diario"/>
      <sheetName val="Configuracion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99376-F2EE-4886-9C7E-346AF6F8511E}">
  <sheetPr>
    <pageSetUpPr fitToPage="1"/>
  </sheetPr>
  <dimension ref="A1:G62"/>
  <sheetViews>
    <sheetView tabSelected="1" topLeftCell="A28" workbookViewId="0">
      <selection activeCell="I39" sqref="I39"/>
    </sheetView>
  </sheetViews>
  <sheetFormatPr defaultColWidth="11.42578125" defaultRowHeight="15"/>
  <cols>
    <col min="1" max="1" width="61.140625" style="2" customWidth="1"/>
    <col min="2" max="2" width="27.140625" style="1" bestFit="1" customWidth="1"/>
    <col min="3" max="3" width="41.42578125" style="1" customWidth="1"/>
    <col min="4" max="4" width="11.42578125" style="32" hidden="1" customWidth="1"/>
    <col min="5" max="5" width="11.42578125" style="2" hidden="1" customWidth="1"/>
    <col min="6" max="6" width="10.7109375" style="2" hidden="1" customWidth="1"/>
    <col min="7" max="7" width="33.7109375" style="2" hidden="1" customWidth="1"/>
    <col min="8" max="16384" width="11.42578125" style="2"/>
  </cols>
  <sheetData>
    <row r="1" spans="1:7" ht="21" customHeight="1">
      <c r="A1" s="55" t="s">
        <v>0</v>
      </c>
      <c r="B1" s="56"/>
      <c r="C1" s="57"/>
      <c r="D1" s="58" t="s">
        <v>1</v>
      </c>
    </row>
    <row r="2" spans="1:7" ht="21" customHeight="1">
      <c r="A2" s="61" t="s">
        <v>2</v>
      </c>
      <c r="B2" s="62"/>
      <c r="C2" s="63"/>
      <c r="D2" s="59"/>
    </row>
    <row r="3" spans="1:7" ht="21" customHeight="1" thickBot="1">
      <c r="A3" s="64" t="s">
        <v>3</v>
      </c>
      <c r="B3" s="65"/>
      <c r="C3" s="66"/>
      <c r="D3" s="59"/>
    </row>
    <row r="4" spans="1:7" ht="16.5" thickBot="1">
      <c r="A4" s="5" t="s">
        <v>4</v>
      </c>
      <c r="B4" s="67" t="s">
        <v>5</v>
      </c>
      <c r="C4" s="68"/>
      <c r="D4" s="60"/>
    </row>
    <row r="5" spans="1:7" ht="15.75">
      <c r="A5" s="51" t="s">
        <v>6</v>
      </c>
      <c r="B5" s="24" t="s">
        <v>7</v>
      </c>
      <c r="C5" s="25">
        <v>44491</v>
      </c>
      <c r="D5" s="26"/>
      <c r="E5" s="27"/>
      <c r="F5" s="27"/>
      <c r="G5" s="27"/>
    </row>
    <row r="6" spans="1:7" ht="16.5" thickBot="1">
      <c r="A6" s="52"/>
      <c r="B6" s="28" t="s">
        <v>8</v>
      </c>
      <c r="C6" s="29">
        <f>C5+2</f>
        <v>44493</v>
      </c>
      <c r="D6" s="26"/>
      <c r="E6" s="27"/>
      <c r="F6" s="27"/>
      <c r="G6" s="27"/>
    </row>
    <row r="7" spans="1:7" ht="15.75" thickBot="1">
      <c r="A7" s="8" t="s">
        <v>9</v>
      </c>
      <c r="B7" s="69" t="s">
        <v>5</v>
      </c>
      <c r="C7" s="70"/>
      <c r="D7" s="10" t="s">
        <v>10</v>
      </c>
      <c r="F7" s="15" t="s">
        <v>11</v>
      </c>
    </row>
    <row r="8" spans="1:7" ht="32.25" thickBot="1">
      <c r="A8" s="31" t="s">
        <v>12</v>
      </c>
      <c r="B8" s="75">
        <f>B9-21</f>
        <v>44477</v>
      </c>
      <c r="C8" s="76"/>
      <c r="D8" s="11">
        <v>60</v>
      </c>
      <c r="E8" s="2" t="s">
        <v>13</v>
      </c>
      <c r="F8" s="16">
        <f>D8+D16+D24+D32+D40+D50</f>
        <v>396</v>
      </c>
    </row>
    <row r="9" spans="1:7" ht="15.75">
      <c r="A9" s="6" t="s">
        <v>14</v>
      </c>
      <c r="B9" s="77">
        <f>C6+5</f>
        <v>44498</v>
      </c>
      <c r="C9" s="78"/>
    </row>
    <row r="10" spans="1:7" ht="16.5" customHeight="1">
      <c r="A10" s="73" t="s">
        <v>15</v>
      </c>
      <c r="B10" s="12" t="s">
        <v>7</v>
      </c>
      <c r="C10" s="9">
        <f>C11-6</f>
        <v>44515</v>
      </c>
    </row>
    <row r="11" spans="1:7" ht="16.5" customHeight="1">
      <c r="A11" s="74"/>
      <c r="B11" s="12" t="s">
        <v>8</v>
      </c>
      <c r="C11" s="9">
        <f>B12</f>
        <v>44521</v>
      </c>
    </row>
    <row r="12" spans="1:7" ht="15.75">
      <c r="A12" s="7" t="s">
        <v>16</v>
      </c>
      <c r="B12" s="71">
        <f>B9+23</f>
        <v>44521</v>
      </c>
      <c r="C12" s="72"/>
    </row>
    <row r="13" spans="1:7" ht="15.75">
      <c r="A13" s="3" t="s">
        <v>17</v>
      </c>
      <c r="B13" s="49">
        <f>B12+3</f>
        <v>44524</v>
      </c>
      <c r="C13" s="50"/>
    </row>
    <row r="14" spans="1:7" ht="16.5" thickBot="1">
      <c r="A14" s="3" t="s">
        <v>18</v>
      </c>
      <c r="B14" s="49">
        <f>B13+3</f>
        <v>44527</v>
      </c>
      <c r="C14" s="50"/>
    </row>
    <row r="15" spans="1:7" ht="15.75" thickBot="1">
      <c r="A15" s="17" t="s">
        <v>19</v>
      </c>
      <c r="B15" s="69" t="s">
        <v>5</v>
      </c>
      <c r="C15" s="70"/>
      <c r="D15" s="10" t="s">
        <v>10</v>
      </c>
    </row>
    <row r="16" spans="1:7" ht="32.25" thickBot="1">
      <c r="A16" s="30" t="s">
        <v>12</v>
      </c>
      <c r="B16" s="49">
        <f>B17-21</f>
        <v>44505</v>
      </c>
      <c r="C16" s="50"/>
      <c r="D16" s="11">
        <v>60</v>
      </c>
      <c r="E16" s="2" t="s">
        <v>13</v>
      </c>
    </row>
    <row r="17" spans="1:5" ht="15.75">
      <c r="A17" s="6" t="s">
        <v>14</v>
      </c>
      <c r="B17" s="53">
        <f>B12+5</f>
        <v>44526</v>
      </c>
      <c r="C17" s="54"/>
    </row>
    <row r="18" spans="1:5" ht="15.75">
      <c r="A18" s="73" t="s">
        <v>15</v>
      </c>
      <c r="B18" s="12" t="s">
        <v>7</v>
      </c>
      <c r="C18" s="9">
        <f>C19-6</f>
        <v>44543</v>
      </c>
    </row>
    <row r="19" spans="1:5" ht="15.75">
      <c r="A19" s="74"/>
      <c r="B19" s="12" t="s">
        <v>8</v>
      </c>
      <c r="C19" s="9">
        <f>B20</f>
        <v>44549</v>
      </c>
    </row>
    <row r="20" spans="1:5" ht="15.75">
      <c r="A20" s="7" t="s">
        <v>16</v>
      </c>
      <c r="B20" s="71">
        <f>B17+23</f>
        <v>44549</v>
      </c>
      <c r="C20" s="72"/>
    </row>
    <row r="21" spans="1:5" ht="15.75">
      <c r="A21" s="3" t="s">
        <v>20</v>
      </c>
      <c r="B21" s="49">
        <f>B20+3</f>
        <v>44552</v>
      </c>
      <c r="C21" s="50"/>
    </row>
    <row r="22" spans="1:5" ht="16.5" thickBot="1">
      <c r="A22" s="3" t="s">
        <v>18</v>
      </c>
      <c r="B22" s="49">
        <f>B21+3</f>
        <v>44555</v>
      </c>
      <c r="C22" s="50"/>
    </row>
    <row r="23" spans="1:5" ht="15.75" thickBot="1">
      <c r="A23" s="8" t="s">
        <v>21</v>
      </c>
      <c r="B23" s="69" t="s">
        <v>5</v>
      </c>
      <c r="C23" s="70"/>
      <c r="D23" s="10" t="s">
        <v>10</v>
      </c>
    </row>
    <row r="24" spans="1:5" ht="32.25" thickBot="1">
      <c r="A24" s="30" t="s">
        <v>12</v>
      </c>
      <c r="B24" s="49">
        <f>B25-21</f>
        <v>44575</v>
      </c>
      <c r="C24" s="50"/>
      <c r="D24" s="11">
        <v>60</v>
      </c>
      <c r="E24" s="2" t="s">
        <v>13</v>
      </c>
    </row>
    <row r="25" spans="1:5" ht="15.75">
      <c r="A25" s="6" t="s">
        <v>14</v>
      </c>
      <c r="B25" s="53">
        <f>B20+47</f>
        <v>44596</v>
      </c>
      <c r="C25" s="54"/>
    </row>
    <row r="26" spans="1:5" ht="15.75">
      <c r="A26" s="73" t="s">
        <v>15</v>
      </c>
      <c r="B26" s="12" t="s">
        <v>7</v>
      </c>
      <c r="C26" s="9">
        <f>C27-6</f>
        <v>44613</v>
      </c>
    </row>
    <row r="27" spans="1:5" ht="15.75">
      <c r="A27" s="74"/>
      <c r="B27" s="12" t="s">
        <v>8</v>
      </c>
      <c r="C27" s="9">
        <f>B28</f>
        <v>44619</v>
      </c>
    </row>
    <row r="28" spans="1:5" ht="15.75">
      <c r="A28" s="7" t="s">
        <v>16</v>
      </c>
      <c r="B28" s="71">
        <f>B25+23</f>
        <v>44619</v>
      </c>
      <c r="C28" s="72"/>
    </row>
    <row r="29" spans="1:5" ht="15.75">
      <c r="A29" s="3" t="s">
        <v>20</v>
      </c>
      <c r="B29" s="49">
        <f>B28+3</f>
        <v>44622</v>
      </c>
      <c r="C29" s="50"/>
    </row>
    <row r="30" spans="1:5" ht="16.5" thickBot="1">
      <c r="A30" s="4" t="s">
        <v>18</v>
      </c>
      <c r="B30" s="81">
        <f>B29+3</f>
        <v>44625</v>
      </c>
      <c r="C30" s="82"/>
    </row>
    <row r="31" spans="1:5" ht="15.75" thickBot="1">
      <c r="A31" s="13" t="s">
        <v>22</v>
      </c>
      <c r="B31" s="69" t="s">
        <v>5</v>
      </c>
      <c r="C31" s="70"/>
      <c r="D31" s="10" t="s">
        <v>10</v>
      </c>
    </row>
    <row r="32" spans="1:5" ht="29.25" customHeight="1" thickBot="1">
      <c r="A32" s="30" t="s">
        <v>12</v>
      </c>
      <c r="B32" s="83">
        <f>B33-21</f>
        <v>44603</v>
      </c>
      <c r="C32" s="84"/>
      <c r="D32" s="11">
        <v>60</v>
      </c>
      <c r="E32" s="2" t="s">
        <v>13</v>
      </c>
    </row>
    <row r="33" spans="1:7" ht="15.75">
      <c r="A33" s="6" t="s">
        <v>14</v>
      </c>
      <c r="B33" s="85">
        <f>B28+5</f>
        <v>44624</v>
      </c>
      <c r="C33" s="86"/>
    </row>
    <row r="34" spans="1:7" ht="15.75" customHeight="1">
      <c r="A34" s="73" t="s">
        <v>15</v>
      </c>
      <c r="B34" s="12" t="s">
        <v>7</v>
      </c>
      <c r="C34" s="9">
        <f>C35-6</f>
        <v>44641</v>
      </c>
    </row>
    <row r="35" spans="1:7" ht="15.75">
      <c r="A35" s="74"/>
      <c r="B35" s="12" t="s">
        <v>8</v>
      </c>
      <c r="C35" s="9">
        <f>B36</f>
        <v>44647</v>
      </c>
    </row>
    <row r="36" spans="1:7" ht="15.75">
      <c r="A36" s="7" t="s">
        <v>16</v>
      </c>
      <c r="B36" s="77">
        <f>B33+23</f>
        <v>44647</v>
      </c>
      <c r="C36" s="78"/>
    </row>
    <row r="37" spans="1:7" ht="15.75">
      <c r="A37" s="3" t="s">
        <v>20</v>
      </c>
      <c r="B37" s="87">
        <f>B36+3</f>
        <v>44650</v>
      </c>
      <c r="C37" s="88"/>
    </row>
    <row r="38" spans="1:7" ht="16.5" thickBot="1">
      <c r="A38" s="3" t="s">
        <v>18</v>
      </c>
      <c r="B38" s="49">
        <f>B37+3</f>
        <v>44653</v>
      </c>
      <c r="C38" s="50"/>
    </row>
    <row r="39" spans="1:7" ht="15.75" thickBot="1">
      <c r="A39" s="17" t="s">
        <v>23</v>
      </c>
      <c r="B39" s="69" t="s">
        <v>5</v>
      </c>
      <c r="C39" s="70"/>
      <c r="D39" s="10" t="s">
        <v>10</v>
      </c>
    </row>
    <row r="40" spans="1:7" ht="32.25" thickBot="1">
      <c r="A40" s="30" t="s">
        <v>12</v>
      </c>
      <c r="B40" s="49">
        <f>B41-21</f>
        <v>44631</v>
      </c>
      <c r="C40" s="50"/>
      <c r="D40" s="11">
        <v>60</v>
      </c>
      <c r="E40" s="2" t="s">
        <v>13</v>
      </c>
    </row>
    <row r="41" spans="1:7" ht="15.75">
      <c r="A41" s="18" t="s">
        <v>14</v>
      </c>
      <c r="B41" s="79">
        <f>B36+5</f>
        <v>44652</v>
      </c>
      <c r="C41" s="80"/>
    </row>
    <row r="42" spans="1:7" ht="15.75">
      <c r="A42" s="89" t="s">
        <v>15</v>
      </c>
      <c r="B42" s="14" t="s">
        <v>7</v>
      </c>
      <c r="C42" s="19">
        <f>C43-5</f>
        <v>44677</v>
      </c>
    </row>
    <row r="43" spans="1:7" ht="15.75">
      <c r="A43" s="74"/>
      <c r="B43" s="12" t="s">
        <v>8</v>
      </c>
      <c r="C43" s="9">
        <f>B44</f>
        <v>44682</v>
      </c>
    </row>
    <row r="44" spans="1:7" ht="15.75">
      <c r="A44" s="7" t="s">
        <v>16</v>
      </c>
      <c r="B44" s="71">
        <f>B41+30</f>
        <v>44682</v>
      </c>
      <c r="C44" s="72"/>
    </row>
    <row r="45" spans="1:7" ht="15.75">
      <c r="A45" s="3" t="s">
        <v>20</v>
      </c>
      <c r="B45" s="49">
        <f>B44+3</f>
        <v>44685</v>
      </c>
      <c r="C45" s="50"/>
    </row>
    <row r="46" spans="1:7" ht="16.5" thickBot="1">
      <c r="A46" s="4" t="s">
        <v>18</v>
      </c>
      <c r="B46" s="81">
        <f>B45+3</f>
        <v>44688</v>
      </c>
      <c r="C46" s="82"/>
    </row>
    <row r="47" spans="1:7" ht="15.75">
      <c r="A47" s="51" t="s">
        <v>24</v>
      </c>
      <c r="B47" s="24" t="s">
        <v>7</v>
      </c>
      <c r="C47" s="25">
        <f>B44+5</f>
        <v>44687</v>
      </c>
      <c r="D47" s="26"/>
      <c r="E47" s="27"/>
      <c r="F47" s="27"/>
      <c r="G47" s="27"/>
    </row>
    <row r="48" spans="1:7" ht="16.5" thickBot="1">
      <c r="A48" s="52"/>
      <c r="B48" s="28" t="s">
        <v>8</v>
      </c>
      <c r="C48" s="29">
        <f>C47+2</f>
        <v>44689</v>
      </c>
      <c r="D48" s="26"/>
      <c r="E48" s="27"/>
      <c r="F48" s="27"/>
      <c r="G48" s="27"/>
    </row>
    <row r="49" spans="1:5" ht="15.75" thickBot="1">
      <c r="A49" s="8" t="s">
        <v>25</v>
      </c>
      <c r="B49" s="69" t="s">
        <v>5</v>
      </c>
      <c r="C49" s="70"/>
      <c r="D49" s="10" t="s">
        <v>10</v>
      </c>
    </row>
    <row r="50" spans="1:5" ht="32.25" thickBot="1">
      <c r="A50" s="30" t="s">
        <v>12</v>
      </c>
      <c r="B50" s="49">
        <f>B51-21</f>
        <v>44673</v>
      </c>
      <c r="C50" s="50"/>
      <c r="D50" s="11">
        <v>96</v>
      </c>
      <c r="E50" s="2" t="s">
        <v>26</v>
      </c>
    </row>
    <row r="51" spans="1:5" ht="15.75">
      <c r="A51" s="6" t="s">
        <v>14</v>
      </c>
      <c r="B51" s="53">
        <f>C48+5</f>
        <v>44694</v>
      </c>
      <c r="C51" s="54"/>
    </row>
    <row r="52" spans="1:5" ht="15.75">
      <c r="A52" s="73" t="s">
        <v>15</v>
      </c>
      <c r="B52" s="12" t="s">
        <v>7</v>
      </c>
      <c r="C52" s="9">
        <f>C53-6</f>
        <v>44725</v>
      </c>
    </row>
    <row r="53" spans="1:5" ht="15.75">
      <c r="A53" s="74"/>
      <c r="B53" s="12" t="s">
        <v>8</v>
      </c>
      <c r="C53" s="9">
        <f>B54</f>
        <v>44731</v>
      </c>
    </row>
    <row r="54" spans="1:5" ht="15.75">
      <c r="A54" s="7" t="s">
        <v>16</v>
      </c>
      <c r="B54" s="71">
        <f>B51+37</f>
        <v>44731</v>
      </c>
      <c r="C54" s="72"/>
    </row>
    <row r="55" spans="1:5" ht="15.75">
      <c r="A55" s="3" t="s">
        <v>20</v>
      </c>
      <c r="B55" s="49">
        <f>B54+3</f>
        <v>44734</v>
      </c>
      <c r="C55" s="50"/>
    </row>
    <row r="56" spans="1:5" ht="16.5" thickBot="1">
      <c r="A56" s="4" t="s">
        <v>18</v>
      </c>
      <c r="B56" s="81">
        <f>B55+3</f>
        <v>44737</v>
      </c>
      <c r="C56" s="82"/>
    </row>
    <row r="57" spans="1:5">
      <c r="A57" s="33" t="s">
        <v>27</v>
      </c>
      <c r="B57" s="36" t="s">
        <v>28</v>
      </c>
      <c r="C57" s="37"/>
    </row>
    <row r="58" spans="1:5" ht="20.25" customHeight="1">
      <c r="A58" s="34"/>
      <c r="B58" s="38" t="s">
        <v>29</v>
      </c>
      <c r="C58" s="39"/>
    </row>
    <row r="59" spans="1:5" ht="15.75" customHeight="1" thickBot="1">
      <c r="A59" s="35"/>
      <c r="B59" s="22" t="s">
        <v>30</v>
      </c>
      <c r="C59" s="23"/>
    </row>
    <row r="60" spans="1:5" ht="52.5" customHeight="1">
      <c r="A60" s="46"/>
      <c r="B60" s="47"/>
      <c r="C60" s="48"/>
    </row>
    <row r="61" spans="1:5">
      <c r="A61" s="40" t="s">
        <v>31</v>
      </c>
      <c r="B61" s="41"/>
      <c r="C61" s="42"/>
    </row>
    <row r="62" spans="1:5" ht="19.5" customHeight="1" thickBot="1">
      <c r="A62" s="43" t="s">
        <v>32</v>
      </c>
      <c r="B62" s="44"/>
      <c r="C62" s="45"/>
    </row>
  </sheetData>
  <mergeCells count="55">
    <mergeCell ref="B56:C56"/>
    <mergeCell ref="B46:C46"/>
    <mergeCell ref="B49:C49"/>
    <mergeCell ref="B54:C54"/>
    <mergeCell ref="A52:A53"/>
    <mergeCell ref="B55:C55"/>
    <mergeCell ref="B39:C39"/>
    <mergeCell ref="B40:C40"/>
    <mergeCell ref="A42:A43"/>
    <mergeCell ref="B44:C44"/>
    <mergeCell ref="B45:C45"/>
    <mergeCell ref="B32:C32"/>
    <mergeCell ref="B33:C33"/>
    <mergeCell ref="B36:C36"/>
    <mergeCell ref="B37:C37"/>
    <mergeCell ref="B38:C38"/>
    <mergeCell ref="A5:A6"/>
    <mergeCell ref="B21:C21"/>
    <mergeCell ref="B7:C7"/>
    <mergeCell ref="B12:C12"/>
    <mergeCell ref="B15:C15"/>
    <mergeCell ref="B16:C16"/>
    <mergeCell ref="B17:C17"/>
    <mergeCell ref="A18:A19"/>
    <mergeCell ref="B20:C20"/>
    <mergeCell ref="B8:C8"/>
    <mergeCell ref="B9:C9"/>
    <mergeCell ref="A10:A11"/>
    <mergeCell ref="A1:C1"/>
    <mergeCell ref="D1:D4"/>
    <mergeCell ref="A2:C2"/>
    <mergeCell ref="A3:C3"/>
    <mergeCell ref="B4:C4"/>
    <mergeCell ref="B13:C13"/>
    <mergeCell ref="B14:C14"/>
    <mergeCell ref="A47:A48"/>
    <mergeCell ref="B50:C50"/>
    <mergeCell ref="B51:C51"/>
    <mergeCell ref="A34:A35"/>
    <mergeCell ref="B22:C22"/>
    <mergeCell ref="B23:C23"/>
    <mergeCell ref="B24:C24"/>
    <mergeCell ref="B25:C25"/>
    <mergeCell ref="A26:A27"/>
    <mergeCell ref="B28:C28"/>
    <mergeCell ref="B41:C41"/>
    <mergeCell ref="B29:C29"/>
    <mergeCell ref="B30:C30"/>
    <mergeCell ref="B31:C31"/>
    <mergeCell ref="A57:A59"/>
    <mergeCell ref="B57:C57"/>
    <mergeCell ref="B58:C58"/>
    <mergeCell ref="A61:C61"/>
    <mergeCell ref="A62:C62"/>
    <mergeCell ref="A60:C60"/>
  </mergeCells>
  <pageMargins left="0.70866141732283472" right="0.70866141732283472" top="0.74803149606299213" bottom="0.74803149606299213" header="0.31496062992125984" footer="0.31496062992125984"/>
  <pageSetup paperSize="9" scale="67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19CFB-7058-4A60-B771-1AF2CF94C3D3}">
  <sheetPr>
    <pageSetUpPr fitToPage="1"/>
  </sheetPr>
  <dimension ref="A1:G59"/>
  <sheetViews>
    <sheetView workbookViewId="0">
      <selection activeCell="B33" sqref="B33:C33"/>
    </sheetView>
  </sheetViews>
  <sheetFormatPr defaultColWidth="11.42578125" defaultRowHeight="15"/>
  <cols>
    <col min="1" max="1" width="61.140625" style="2" customWidth="1"/>
    <col min="2" max="2" width="27.140625" style="1" bestFit="1" customWidth="1"/>
    <col min="3" max="3" width="41.42578125" style="1" customWidth="1"/>
    <col min="4" max="4" width="0" style="32" hidden="1" customWidth="1"/>
    <col min="5" max="5" width="0" style="2" hidden="1" customWidth="1"/>
    <col min="6" max="6" width="18.28515625" style="2" hidden="1" customWidth="1"/>
    <col min="7" max="7" width="33.7109375" style="2" hidden="1" customWidth="1"/>
    <col min="8" max="16384" width="11.42578125" style="2"/>
  </cols>
  <sheetData>
    <row r="1" spans="1:7" ht="21">
      <c r="A1" s="55" t="s">
        <v>0</v>
      </c>
      <c r="B1" s="56"/>
      <c r="C1" s="57"/>
      <c r="D1" s="58" t="s">
        <v>1</v>
      </c>
    </row>
    <row r="2" spans="1:7" ht="21" customHeight="1">
      <c r="A2" s="61" t="s">
        <v>2</v>
      </c>
      <c r="B2" s="62"/>
      <c r="C2" s="63"/>
      <c r="D2" s="59"/>
    </row>
    <row r="3" spans="1:7" ht="19.5" thickBot="1">
      <c r="A3" s="99" t="s">
        <v>3</v>
      </c>
      <c r="B3" s="100"/>
      <c r="C3" s="101"/>
      <c r="D3" s="59"/>
    </row>
    <row r="4" spans="1:7" ht="16.5" thickBot="1">
      <c r="A4" s="5" t="s">
        <v>4</v>
      </c>
      <c r="B4" s="102" t="s">
        <v>5</v>
      </c>
      <c r="C4" s="103"/>
      <c r="D4" s="60"/>
    </row>
    <row r="5" spans="1:7" ht="15.75" thickBot="1">
      <c r="A5" s="8" t="s">
        <v>9</v>
      </c>
      <c r="B5" s="69" t="s">
        <v>5</v>
      </c>
      <c r="C5" s="70"/>
      <c r="D5" s="10" t="s">
        <v>10</v>
      </c>
      <c r="F5" s="15" t="s">
        <v>11</v>
      </c>
    </row>
    <row r="6" spans="1:7" ht="32.25" thickBot="1">
      <c r="A6" s="31" t="s">
        <v>12</v>
      </c>
      <c r="B6" s="97">
        <f>B7-21</f>
        <v>44463</v>
      </c>
      <c r="C6" s="98"/>
      <c r="D6" s="11">
        <v>60</v>
      </c>
      <c r="E6" s="2" t="s">
        <v>13</v>
      </c>
      <c r="F6" s="16">
        <f>D6+D16+D24+D32+D40+D48</f>
        <v>396</v>
      </c>
    </row>
    <row r="7" spans="1:7" ht="15.75">
      <c r="A7" s="6" t="s">
        <v>14</v>
      </c>
      <c r="B7" s="77">
        <v>44484</v>
      </c>
      <c r="C7" s="78"/>
    </row>
    <row r="8" spans="1:7" ht="15.75">
      <c r="A8" s="73" t="s">
        <v>15</v>
      </c>
      <c r="B8" s="12" t="s">
        <v>7</v>
      </c>
      <c r="C8" s="9">
        <f>C9-6</f>
        <v>44501</v>
      </c>
    </row>
    <row r="9" spans="1:7" ht="15.75">
      <c r="A9" s="74"/>
      <c r="B9" s="12" t="s">
        <v>8</v>
      </c>
      <c r="C9" s="9">
        <f>B10</f>
        <v>44507</v>
      </c>
    </row>
    <row r="10" spans="1:7" ht="15.75">
      <c r="A10" s="7" t="s">
        <v>16</v>
      </c>
      <c r="B10" s="77">
        <f>B7+23</f>
        <v>44507</v>
      </c>
      <c r="C10" s="78"/>
    </row>
    <row r="11" spans="1:7" ht="15.75">
      <c r="A11" s="3" t="s">
        <v>17</v>
      </c>
      <c r="B11" s="87">
        <f>B10+3</f>
        <v>44510</v>
      </c>
      <c r="C11" s="88"/>
    </row>
    <row r="12" spans="1:7" ht="15.75">
      <c r="A12" s="3" t="s">
        <v>18</v>
      </c>
      <c r="B12" s="87">
        <f>B11+3</f>
        <v>44513</v>
      </c>
      <c r="C12" s="88"/>
    </row>
    <row r="13" spans="1:7" ht="15.75">
      <c r="A13" s="95" t="s">
        <v>6</v>
      </c>
      <c r="B13" s="24" t="s">
        <v>7</v>
      </c>
      <c r="C13" s="25">
        <f>B10+5</f>
        <v>44512</v>
      </c>
      <c r="D13" s="26"/>
      <c r="E13" s="27"/>
      <c r="F13" s="27"/>
      <c r="G13" s="27"/>
    </row>
    <row r="14" spans="1:7" ht="16.5" thickBot="1">
      <c r="A14" s="96"/>
      <c r="B14" s="28" t="s">
        <v>8</v>
      </c>
      <c r="C14" s="29">
        <f>C13+2</f>
        <v>44514</v>
      </c>
      <c r="D14" s="26"/>
      <c r="E14" s="27"/>
      <c r="F14" s="27"/>
      <c r="G14" s="27"/>
    </row>
    <row r="15" spans="1:7" ht="15.75" thickBot="1">
      <c r="A15" s="17" t="s">
        <v>19</v>
      </c>
      <c r="B15" s="69" t="s">
        <v>5</v>
      </c>
      <c r="C15" s="70"/>
      <c r="D15" s="10" t="s">
        <v>10</v>
      </c>
    </row>
    <row r="16" spans="1:7" ht="32.25" thickBot="1">
      <c r="A16" s="30" t="s">
        <v>12</v>
      </c>
      <c r="B16" s="83">
        <f>B17-21</f>
        <v>44498</v>
      </c>
      <c r="C16" s="84"/>
      <c r="D16" s="11">
        <v>60</v>
      </c>
      <c r="E16" s="2" t="s">
        <v>13</v>
      </c>
    </row>
    <row r="17" spans="1:5" ht="15.75">
      <c r="A17" s="6" t="s">
        <v>14</v>
      </c>
      <c r="B17" s="90">
        <f>C14+5</f>
        <v>44519</v>
      </c>
      <c r="C17" s="91"/>
    </row>
    <row r="18" spans="1:5" ht="15.75">
      <c r="A18" s="73" t="s">
        <v>15</v>
      </c>
      <c r="B18" s="12" t="s">
        <v>7</v>
      </c>
      <c r="C18" s="9">
        <f>C19-6</f>
        <v>44536</v>
      </c>
    </row>
    <row r="19" spans="1:5" ht="15.75">
      <c r="A19" s="74"/>
      <c r="B19" s="12" t="s">
        <v>8</v>
      </c>
      <c r="C19" s="9">
        <f>B20</f>
        <v>44542</v>
      </c>
    </row>
    <row r="20" spans="1:5" ht="15.75">
      <c r="A20" s="7" t="s">
        <v>16</v>
      </c>
      <c r="B20" s="77">
        <f>B17+23</f>
        <v>44542</v>
      </c>
      <c r="C20" s="78"/>
    </row>
    <row r="21" spans="1:5" ht="15.75">
      <c r="A21" s="3" t="s">
        <v>20</v>
      </c>
      <c r="B21" s="87">
        <f>B20+3</f>
        <v>44545</v>
      </c>
      <c r="C21" s="88"/>
    </row>
    <row r="22" spans="1:5" ht="16.5" thickBot="1">
      <c r="A22" s="3" t="s">
        <v>18</v>
      </c>
      <c r="B22" s="92">
        <f>B21+3</f>
        <v>44548</v>
      </c>
      <c r="C22" s="93"/>
    </row>
    <row r="23" spans="1:5" ht="15.75" thickBot="1">
      <c r="A23" s="8" t="s">
        <v>21</v>
      </c>
      <c r="B23" s="69" t="s">
        <v>5</v>
      </c>
      <c r="C23" s="70"/>
      <c r="D23" s="10" t="s">
        <v>10</v>
      </c>
    </row>
    <row r="24" spans="1:5" ht="32.25" thickBot="1">
      <c r="A24" s="30" t="s">
        <v>12</v>
      </c>
      <c r="B24" s="83">
        <f>B25-21</f>
        <v>44575</v>
      </c>
      <c r="C24" s="84"/>
      <c r="D24" s="11">
        <v>60</v>
      </c>
      <c r="E24" s="2" t="s">
        <v>13</v>
      </c>
    </row>
    <row r="25" spans="1:5" ht="15.75">
      <c r="A25" s="6" t="s">
        <v>14</v>
      </c>
      <c r="B25" s="90">
        <f>C14+82</f>
        <v>44596</v>
      </c>
      <c r="C25" s="91"/>
    </row>
    <row r="26" spans="1:5" ht="15.75">
      <c r="A26" s="73" t="s">
        <v>15</v>
      </c>
      <c r="B26" s="12" t="s">
        <v>7</v>
      </c>
      <c r="C26" s="9">
        <f>C27-6</f>
        <v>44613</v>
      </c>
    </row>
    <row r="27" spans="1:5" ht="15.75">
      <c r="A27" s="74"/>
      <c r="B27" s="12" t="s">
        <v>8</v>
      </c>
      <c r="C27" s="9">
        <f>B28</f>
        <v>44619</v>
      </c>
    </row>
    <row r="28" spans="1:5" ht="15.75">
      <c r="A28" s="7" t="s">
        <v>16</v>
      </c>
      <c r="B28" s="77">
        <f>B25+23</f>
        <v>44619</v>
      </c>
      <c r="C28" s="78"/>
    </row>
    <row r="29" spans="1:5" ht="15.75">
      <c r="A29" s="3" t="s">
        <v>20</v>
      </c>
      <c r="B29" s="87">
        <f>B28+3</f>
        <v>44622</v>
      </c>
      <c r="C29" s="88"/>
    </row>
    <row r="30" spans="1:5" ht="16.5" thickBot="1">
      <c r="A30" s="4" t="s">
        <v>18</v>
      </c>
      <c r="B30" s="92">
        <f>B29+3</f>
        <v>44625</v>
      </c>
      <c r="C30" s="93"/>
    </row>
    <row r="31" spans="1:5" ht="15.75" thickBot="1">
      <c r="A31" s="13" t="s">
        <v>22</v>
      </c>
      <c r="B31" s="69" t="s">
        <v>5</v>
      </c>
      <c r="C31" s="70"/>
      <c r="D31" s="10" t="s">
        <v>10</v>
      </c>
    </row>
    <row r="32" spans="1:5" ht="32.25" thickBot="1">
      <c r="A32" s="30" t="s">
        <v>12</v>
      </c>
      <c r="B32" s="83">
        <f>B33-21</f>
        <v>44627</v>
      </c>
      <c r="C32" s="84"/>
      <c r="D32" s="11">
        <v>60</v>
      </c>
      <c r="E32" s="2" t="s">
        <v>13</v>
      </c>
    </row>
    <row r="33" spans="1:5" ht="15.75">
      <c r="A33" s="6" t="s">
        <v>14</v>
      </c>
      <c r="B33" s="90">
        <f>B28+29</f>
        <v>44648</v>
      </c>
      <c r="C33" s="91"/>
    </row>
    <row r="34" spans="1:5" ht="15.75">
      <c r="A34" s="73" t="s">
        <v>15</v>
      </c>
      <c r="B34" s="12" t="s">
        <v>7</v>
      </c>
      <c r="C34" s="9">
        <f>C35-6</f>
        <v>44665</v>
      </c>
    </row>
    <row r="35" spans="1:5" ht="15.75">
      <c r="A35" s="74"/>
      <c r="B35" s="12" t="s">
        <v>8</v>
      </c>
      <c r="C35" s="9">
        <f>B36</f>
        <v>44671</v>
      </c>
    </row>
    <row r="36" spans="1:5" ht="15.75">
      <c r="A36" s="7" t="s">
        <v>16</v>
      </c>
      <c r="B36" s="77">
        <f>B33+23</f>
        <v>44671</v>
      </c>
      <c r="C36" s="78"/>
    </row>
    <row r="37" spans="1:5" ht="15.75">
      <c r="A37" s="3" t="s">
        <v>20</v>
      </c>
      <c r="B37" s="87">
        <f>B36+3</f>
        <v>44674</v>
      </c>
      <c r="C37" s="88"/>
    </row>
    <row r="38" spans="1:5" ht="16.5" thickBot="1">
      <c r="A38" s="3" t="s">
        <v>18</v>
      </c>
      <c r="B38" s="92">
        <f>B37+3</f>
        <v>44677</v>
      </c>
      <c r="C38" s="93"/>
    </row>
    <row r="39" spans="1:5" ht="15.75" thickBot="1">
      <c r="A39" s="17" t="s">
        <v>23</v>
      </c>
      <c r="B39" s="69" t="s">
        <v>5</v>
      </c>
      <c r="C39" s="70"/>
      <c r="D39" s="10" t="s">
        <v>10</v>
      </c>
    </row>
    <row r="40" spans="1:5" ht="32.25" thickBot="1">
      <c r="A40" s="30" t="s">
        <v>12</v>
      </c>
      <c r="B40" s="83">
        <f>B41-21</f>
        <v>44655</v>
      </c>
      <c r="C40" s="84"/>
      <c r="D40" s="11">
        <v>60</v>
      </c>
      <c r="E40" s="2" t="s">
        <v>13</v>
      </c>
    </row>
    <row r="41" spans="1:5" ht="15.75">
      <c r="A41" s="18" t="s">
        <v>14</v>
      </c>
      <c r="B41" s="90">
        <f>B36+5</f>
        <v>44676</v>
      </c>
      <c r="C41" s="94"/>
    </row>
    <row r="42" spans="1:5" ht="15.75">
      <c r="A42" s="73" t="s">
        <v>15</v>
      </c>
      <c r="B42" s="14" t="s">
        <v>7</v>
      </c>
      <c r="C42" s="19">
        <f>C43-5</f>
        <v>44694</v>
      </c>
    </row>
    <row r="43" spans="1:5" ht="15.75">
      <c r="A43" s="74"/>
      <c r="B43" s="12" t="s">
        <v>8</v>
      </c>
      <c r="C43" s="9">
        <f>B44</f>
        <v>44699</v>
      </c>
    </row>
    <row r="44" spans="1:5" ht="15.75">
      <c r="A44" s="7" t="s">
        <v>16</v>
      </c>
      <c r="B44" s="77">
        <f>B41+23</f>
        <v>44699</v>
      </c>
      <c r="C44" s="78"/>
    </row>
    <row r="45" spans="1:5" ht="15.75">
      <c r="A45" s="3" t="s">
        <v>20</v>
      </c>
      <c r="B45" s="87">
        <f>B44+3</f>
        <v>44702</v>
      </c>
      <c r="C45" s="88"/>
    </row>
    <row r="46" spans="1:5" ht="16.5" thickBot="1">
      <c r="A46" s="4" t="s">
        <v>18</v>
      </c>
      <c r="B46" s="92">
        <f>B45+3</f>
        <v>44705</v>
      </c>
      <c r="C46" s="93"/>
    </row>
    <row r="47" spans="1:5" ht="15.75" thickBot="1">
      <c r="A47" s="8" t="s">
        <v>25</v>
      </c>
      <c r="B47" s="69" t="s">
        <v>5</v>
      </c>
      <c r="C47" s="70"/>
      <c r="D47" s="10" t="s">
        <v>10</v>
      </c>
    </row>
    <row r="48" spans="1:5" ht="32.25" thickBot="1">
      <c r="A48" s="30" t="s">
        <v>12</v>
      </c>
      <c r="B48" s="83">
        <f>B49-21</f>
        <v>44683</v>
      </c>
      <c r="C48" s="84"/>
      <c r="D48" s="11">
        <v>96</v>
      </c>
      <c r="E48" s="2" t="s">
        <v>26</v>
      </c>
    </row>
    <row r="49" spans="1:3" ht="15.75">
      <c r="A49" s="6" t="s">
        <v>14</v>
      </c>
      <c r="B49" s="90">
        <f>B44+5</f>
        <v>44704</v>
      </c>
      <c r="C49" s="91"/>
    </row>
    <row r="50" spans="1:3" ht="15.75">
      <c r="A50" s="73" t="s">
        <v>15</v>
      </c>
      <c r="B50" s="12" t="s">
        <v>7</v>
      </c>
      <c r="C50" s="9">
        <f>C51-6</f>
        <v>44735</v>
      </c>
    </row>
    <row r="51" spans="1:3" ht="15.75">
      <c r="A51" s="74"/>
      <c r="B51" s="12" t="s">
        <v>8</v>
      </c>
      <c r="C51" s="9">
        <f>B52</f>
        <v>44741</v>
      </c>
    </row>
    <row r="52" spans="1:3" ht="15.75">
      <c r="A52" s="7" t="s">
        <v>16</v>
      </c>
      <c r="B52" s="77">
        <f>B49+37</f>
        <v>44741</v>
      </c>
      <c r="C52" s="78"/>
    </row>
    <row r="53" spans="1:3" ht="15.75">
      <c r="A53" s="3" t="s">
        <v>20</v>
      </c>
      <c r="B53" s="87">
        <f>B52+3</f>
        <v>44744</v>
      </c>
      <c r="C53" s="88"/>
    </row>
    <row r="54" spans="1:3" ht="16.5" thickBot="1">
      <c r="A54" s="4" t="s">
        <v>18</v>
      </c>
      <c r="B54" s="92">
        <f>B53+3</f>
        <v>44747</v>
      </c>
      <c r="C54" s="93"/>
    </row>
    <row r="55" spans="1:3">
      <c r="A55" s="33" t="s">
        <v>27</v>
      </c>
      <c r="B55" s="20" t="s">
        <v>33</v>
      </c>
      <c r="C55" s="21"/>
    </row>
    <row r="56" spans="1:3" ht="15.75" customHeight="1" thickBot="1">
      <c r="A56" s="35"/>
      <c r="B56" s="22" t="s">
        <v>30</v>
      </c>
      <c r="C56" s="23"/>
    </row>
    <row r="57" spans="1:3" ht="41.25" customHeight="1">
      <c r="A57" s="46"/>
      <c r="B57" s="47"/>
      <c r="C57" s="48"/>
    </row>
    <row r="58" spans="1:3">
      <c r="A58" s="40" t="s">
        <v>31</v>
      </c>
      <c r="B58" s="41"/>
      <c r="C58" s="42"/>
    </row>
    <row r="59" spans="1:3" ht="15.75" thickBot="1">
      <c r="A59" s="43" t="s">
        <v>34</v>
      </c>
      <c r="B59" s="44"/>
      <c r="C59" s="45"/>
    </row>
  </sheetData>
  <mergeCells count="52">
    <mergeCell ref="B12:C12"/>
    <mergeCell ref="A1:C1"/>
    <mergeCell ref="D1:D4"/>
    <mergeCell ref="A2:C2"/>
    <mergeCell ref="A3:C3"/>
    <mergeCell ref="B4:C4"/>
    <mergeCell ref="B5:C5"/>
    <mergeCell ref="B6:C6"/>
    <mergeCell ref="B7:C7"/>
    <mergeCell ref="A8:A9"/>
    <mergeCell ref="B10:C10"/>
    <mergeCell ref="B11:C11"/>
    <mergeCell ref="A26:A27"/>
    <mergeCell ref="A13:A14"/>
    <mergeCell ref="B15:C15"/>
    <mergeCell ref="B16:C16"/>
    <mergeCell ref="B17:C17"/>
    <mergeCell ref="A18:A19"/>
    <mergeCell ref="B20:C20"/>
    <mergeCell ref="B33:C33"/>
    <mergeCell ref="B21:C21"/>
    <mergeCell ref="B22:C22"/>
    <mergeCell ref="B23:C23"/>
    <mergeCell ref="B24:C24"/>
    <mergeCell ref="B25:C25"/>
    <mergeCell ref="B28:C28"/>
    <mergeCell ref="B29:C29"/>
    <mergeCell ref="B30:C30"/>
    <mergeCell ref="B31:C31"/>
    <mergeCell ref="B32:C32"/>
    <mergeCell ref="B47:C47"/>
    <mergeCell ref="A34:A35"/>
    <mergeCell ref="B36:C36"/>
    <mergeCell ref="B37:C37"/>
    <mergeCell ref="B38:C38"/>
    <mergeCell ref="B39:C39"/>
    <mergeCell ref="B40:C40"/>
    <mergeCell ref="B41:C41"/>
    <mergeCell ref="A42:A43"/>
    <mergeCell ref="B44:C44"/>
    <mergeCell ref="B45:C45"/>
    <mergeCell ref="B46:C46"/>
    <mergeCell ref="A55:A56"/>
    <mergeCell ref="A58:C58"/>
    <mergeCell ref="A59:C59"/>
    <mergeCell ref="A57:C57"/>
    <mergeCell ref="B48:C48"/>
    <mergeCell ref="B49:C49"/>
    <mergeCell ref="A50:A51"/>
    <mergeCell ref="B52:C52"/>
    <mergeCell ref="B53:C53"/>
    <mergeCell ref="B54:C54"/>
  </mergeCells>
  <pageMargins left="0.70866141732283472" right="0.70866141732283472" top="0.74803149606299213" bottom="0.74803149606299213" header="0.31496062992125984" footer="0.31496062992125984"/>
  <pageSetup paperSize="9" scale="67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B8FD81E89136648BF7C51013E421AB5" ma:contentTypeVersion="9" ma:contentTypeDescription="Crear nuevo documento." ma:contentTypeScope="" ma:versionID="630d04ef53bed6fbeb8ef3918c15d1fd">
  <xsd:schema xmlns:xsd="http://www.w3.org/2001/XMLSchema" xmlns:xs="http://www.w3.org/2001/XMLSchema" xmlns:p="http://schemas.microsoft.com/office/2006/metadata/properties" xmlns:ns2="5922472c-c647-4dee-a0b0-bda9ee5ff8c5" targetNamespace="http://schemas.microsoft.com/office/2006/metadata/properties" ma:root="true" ma:fieldsID="ae63b38f3b9433895557270b83a804f3" ns2:_="">
    <xsd:import namespace="5922472c-c647-4dee-a0b0-bda9ee5ff8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22472c-c647-4dee-a0b0-bda9ee5ff8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1CCEE1-667C-4016-ACBE-938B4FE57178}"/>
</file>

<file path=customXml/itemProps2.xml><?xml version="1.0" encoding="utf-8"?>
<ds:datastoreItem xmlns:ds="http://schemas.openxmlformats.org/officeDocument/2006/customXml" ds:itemID="{8536D4CE-8BB6-4E81-9FE4-CF5982085D38}"/>
</file>

<file path=customXml/itemProps3.xml><?xml version="1.0" encoding="utf-8"?>
<ds:datastoreItem xmlns:ds="http://schemas.openxmlformats.org/officeDocument/2006/customXml" ds:itemID="{97C8C4E2-BD8A-4EEB-98B0-FEC5451853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</dc:creator>
  <cp:keywords/>
  <dc:description/>
  <cp:lastModifiedBy>CENTRO DE POSTGRADO</cp:lastModifiedBy>
  <cp:revision/>
  <dcterms:created xsi:type="dcterms:W3CDTF">2020-04-21T16:49:40Z</dcterms:created>
  <dcterms:modified xsi:type="dcterms:W3CDTF">2022-04-25T20:57:49Z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0x010100DB8FD81E89136648BF7C51013E421AB5</vt:lpwstr>
  </property>
</Properties>
</file>